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abrador\Desktop\GERENCIA - 2019\2019\CONVOCATORIAS 2019\CONCURSO 005\"/>
    </mc:Choice>
  </mc:AlternateContent>
  <xr:revisionPtr revIDLastSave="0" documentId="8_{D6389D50-5118-4187-8CE2-C60F528FA2DF}" xr6:coauthVersionLast="45" xr6:coauthVersionMax="45" xr10:uidLastSave="{00000000-0000-0000-0000-000000000000}"/>
  <bookViews>
    <workbookView xWindow="-120" yWindow="-120" windowWidth="29040" windowHeight="15210" tabRatio="706" activeTab="2" xr2:uid="{FE803B94-AFEE-4789-9344-AF826C173ECA}"/>
  </bookViews>
  <sheets>
    <sheet name="UT Grupo Zea Colpensiones" sheetId="2" r:id="rId1"/>
    <sheet name="Union Temporal Medios - 2019" sheetId="4" r:id="rId2"/>
    <sheet name="Sintonizar Medios" sheetId="5" r:id="rId3"/>
    <sheet name="Ponderable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2" l="1"/>
  <c r="G11" i="5"/>
  <c r="G11" i="2"/>
  <c r="I8" i="7"/>
  <c r="I7" i="7"/>
  <c r="G22" i="5"/>
  <c r="G22" i="4"/>
  <c r="G15" i="5"/>
  <c r="G15" i="4"/>
  <c r="G10" i="2"/>
  <c r="G12" i="2"/>
  <c r="G12" i="4"/>
</calcChain>
</file>

<file path=xl/sharedStrings.xml><?xml version="1.0" encoding="utf-8"?>
<sst xmlns="http://schemas.openxmlformats.org/spreadsheetml/2006/main" count="387" uniqueCount="96">
  <si>
    <t>EVALUACIÓN INFORME FINAL</t>
  </si>
  <si>
    <t>PROCESO OFERTA POR INVITACIÓN No. 005 DE 2019</t>
  </si>
  <si>
    <t>NOMBRE DEL OFERENTE</t>
  </si>
  <si>
    <t>NÚMERO DEL OFERENTE</t>
  </si>
  <si>
    <t>DATOS DEL CONTACTO</t>
  </si>
  <si>
    <t>REQUISITOS VERIFICACIÓN TÉCNICA - PONDERANTES</t>
  </si>
  <si>
    <t>CUMPLE</t>
  </si>
  <si>
    <t>FOLIO</t>
  </si>
  <si>
    <t>PUNTAJE</t>
  </si>
  <si>
    <t>SI</t>
  </si>
  <si>
    <t>NO</t>
  </si>
  <si>
    <t>OBSERVACIÓN</t>
  </si>
  <si>
    <t>PUNTAJE TOTAL</t>
  </si>
  <si>
    <t>RESULTADO</t>
  </si>
  <si>
    <t>Original Firmado</t>
  </si>
  <si>
    <t>Porcentaje de descuento por servicios de divulgación</t>
  </si>
  <si>
    <t>valor de FEE mensual otorgado</t>
  </si>
  <si>
    <t>porcentaje de descuento en medios</t>
  </si>
  <si>
    <t>4.1.1</t>
  </si>
  <si>
    <t>4.1.2</t>
  </si>
  <si>
    <t>4.1.3</t>
  </si>
  <si>
    <t>4.1</t>
  </si>
  <si>
    <t>X</t>
  </si>
  <si>
    <t>NO APLICA</t>
  </si>
  <si>
    <t>Mail: johanna@grupozea.com - jessica.s@grupozea.com - harold@grupozea.com
Dirección: CALLE 70 # 7 -78
Telefono: 6068500</t>
  </si>
  <si>
    <r>
      <t>OBJETO:</t>
    </r>
    <r>
      <rPr>
        <sz val="11"/>
        <rFont val="Verdana"/>
        <family val="2"/>
      </rPr>
      <t xml:space="preserve"> 
Prestar los servicios de análisis, difusión de estrategias y campañas de comunicación, en los diferentes medios de comunicación, tradicionales, alternativos y digitales, con los cuales busca dar a conocer la gestión que adelanta la ADMINISTRADORA COLOMBIANA DE PENSIONES – COLPENSIONES. Lo anterior, en cumplimiento del Contrato Interadministrativo No. 074 de 2019 suscrito entre TEVEANDINA LTDA. y ADMINISTRADORA COLOMBIANA DE PENSIONES – COLPENSIONES. Todo de conformidad con la naturaleza del servicio y la propuesta presentada por el proveedor, la cual hace parte integral del contrato.</t>
    </r>
  </si>
  <si>
    <t>PROPONENTE: UNION TEMPORAL MEDIOS - 2019
REPRESENTANTE LEGAL: GIOVANNI HERNANDEZ VILLALBA</t>
  </si>
  <si>
    <t>NIT. No.                          
C.C.  No. 79.730.295  DE BOGOTÁ</t>
  </si>
  <si>
    <t>Mail: licitaciones@grupocnm.com
Dirección: Carrera 47 # 93 - 62
Telefono: 6109565</t>
  </si>
  <si>
    <t>PROPONENTE: UNION TEMPORAL GRUPO ZEA COLPENSIONES
REPRESENTANTE LEGAL: HAROLD ZEA GIL</t>
  </si>
  <si>
    <t>NIT. No.                        
C.C.  No. 16.585.382  DE CALI</t>
  </si>
  <si>
    <t>PROPONENTE: SINTONIZAR MEDIOS SAS
REPRESENTANTE LEGAL: MARTHA CECILIA DIAZ MANRIQUE</t>
  </si>
  <si>
    <t>NIT. No.  830.107.841-1                         
C.C.  No. 63.432.137  DE FLORIDABLANCA</t>
  </si>
  <si>
    <t>Mail: mdiaz@sintonizarmedios.com
Dirección: Calle 94 # 16 - 09
Telefono: 8051879</t>
  </si>
  <si>
    <t>80</t>
  </si>
  <si>
    <t>79</t>
  </si>
  <si>
    <t>NO ALLEGA DOCUMENTO</t>
  </si>
  <si>
    <t>PILAR ROCIO ROJAS BARRERO - LIDÉR SUPERVISIÓN</t>
  </si>
  <si>
    <t>DANIEL HERRERA TORRES - SUPERVISOR DE PROYECTOS</t>
  </si>
  <si>
    <t>MAGALY DAZA LUCENA - APOYO ADMINISTRATATIVO</t>
  </si>
  <si>
    <t>ANDRES FELIPE CAÑON OLIVARES - ANALISTA DE AUDIENCIAS</t>
  </si>
  <si>
    <t>PONDERACIÓN ECÓNOMICA</t>
  </si>
  <si>
    <t>PONDERACIÓN ELEMENTOS DE CALIDAD</t>
  </si>
  <si>
    <t>ESTIMULA A LA INDUSTRIA NACIONAL COLOMBIANA</t>
  </si>
  <si>
    <t>4.2</t>
  </si>
  <si>
    <t>4.2.1</t>
  </si>
  <si>
    <t>Bonificado y free press</t>
  </si>
  <si>
    <t>Certificados de estudios a los adicionales</t>
  </si>
  <si>
    <t>4.2.2</t>
  </si>
  <si>
    <t>4.2.3</t>
  </si>
  <si>
    <t>4.3</t>
  </si>
  <si>
    <t>4.3.1</t>
  </si>
  <si>
    <t>4.3.2</t>
  </si>
  <si>
    <t>Capacitación</t>
  </si>
  <si>
    <t>Servicio Nacional</t>
  </si>
  <si>
    <t>Servicio Extranjero con componente nacional</t>
  </si>
  <si>
    <t>ANEXO 1  - CERTIFICACIONES DE ESTUDIOS ADICIONALES</t>
  </si>
  <si>
    <t>CERTIFICADO 1</t>
  </si>
  <si>
    <t>CERTIFICADO 2</t>
  </si>
  <si>
    <t>ADJUNTA SOPORTES</t>
  </si>
  <si>
    <t>203</t>
  </si>
  <si>
    <t>204</t>
  </si>
  <si>
    <t>COMSCORE</t>
  </si>
  <si>
    <t>ALTCTRL</t>
  </si>
  <si>
    <t>ANEXO 2  - CERTIFICACIONES DE ESTUDIOS ADICIONALES</t>
  </si>
  <si>
    <t>Las certificaciones que sean expedidas deberán estar a nombre del proponente.</t>
  </si>
  <si>
    <t>Se deberán presentar las certificaciones expedidas por las empresas emisoras de dichos
estudios.</t>
  </si>
  <si>
    <t xml:space="preserve">El proponente deberá presentar carta del representante legal, donde garantice el manejo
de cada una de las herramientas indicadas y señalando que cuenta con la disponibilidad de las
mencionadas herramientas.
</t>
  </si>
  <si>
    <t xml:space="preserve">En el caso de consorcios o uniones temporales esta certificación deberá ser aportada por
cualquiera de los integrantes. </t>
  </si>
  <si>
    <t>156 - 158</t>
  </si>
  <si>
    <t>159</t>
  </si>
  <si>
    <t>160 - 161</t>
  </si>
  <si>
    <t>161</t>
  </si>
  <si>
    <t>160</t>
  </si>
  <si>
    <t>DATAXPAND</t>
  </si>
  <si>
    <t>ADCUALITY</t>
  </si>
  <si>
    <t>163 - 164</t>
  </si>
  <si>
    <t>78</t>
  </si>
  <si>
    <t>CRITERIO</t>
  </si>
  <si>
    <t>DISTRIBUCION</t>
  </si>
  <si>
    <t>MÁXIMO</t>
  </si>
  <si>
    <t>4.1 Ponderación Ecónomica</t>
  </si>
  <si>
    <t xml:space="preserve">4.1.1 Porcentaje de descuento por
servicios de divulgación. </t>
  </si>
  <si>
    <t xml:space="preserve">4.1.2 FEE mensual </t>
  </si>
  <si>
    <t xml:space="preserve">4.1.3 Descuentos por pautar </t>
  </si>
  <si>
    <t>4.2 Ponderación elementos de calidad</t>
  </si>
  <si>
    <t>4.2.1 Bonificado y free press</t>
  </si>
  <si>
    <t>4.2.2 Capacitación</t>
  </si>
  <si>
    <t>4.2.3 Certificados de estudios a los
adicionales.</t>
  </si>
  <si>
    <t>4.3 Estímulo a la industria nacional colombiana</t>
  </si>
  <si>
    <t>4.3.1. Servicio Nacional</t>
  </si>
  <si>
    <t xml:space="preserve">4.3.2. Servicio Extranjero con componente
nacional </t>
  </si>
  <si>
    <t>UT GRUPO ZEA</t>
  </si>
  <si>
    <t>SINTONIZAR</t>
  </si>
  <si>
    <t>MEDIOS 2019</t>
  </si>
  <si>
    <t>4.1.2 FEE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</si>
</sst>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%"/>
    <numFmt numFmtId="165" formatCode="0.0"/>
    <numFmt numFmtId="166" formatCode="_(* #,##0.0_);_(* \(#,##0.0\);_(* &quot;-&quot;??_);_(@_)"/>
    <numFmt numFmtId="167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Arial"/>
      <family val="2"/>
    </font>
    <font>
      <sz val="11"/>
      <name val="Verdana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/>
    <xf numFmtId="0" fontId="2" fillId="0" borderId="0" xfId="0" applyFont="1"/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justify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9" fontId="3" fillId="0" borderId="24" xfId="0" applyNumberFormat="1" applyFont="1" applyBorder="1" applyAlignment="1">
      <alignment horizontal="center" vertical="center" wrapText="1"/>
    </xf>
    <xf numFmtId="44" fontId="3" fillId="0" borderId="24" xfId="2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1" fillId="0" borderId="24" xfId="0" applyNumberFormat="1" applyFont="1" applyBorder="1" applyAlignment="1">
      <alignment horizontal="center" vertical="center" wrapText="1"/>
    </xf>
    <xf numFmtId="0" fontId="8" fillId="0" borderId="24" xfId="0" applyFont="1" applyBorder="1"/>
    <xf numFmtId="0" fontId="0" fillId="0" borderId="24" xfId="0" applyBorder="1"/>
    <xf numFmtId="0" fontId="0" fillId="0" borderId="24" xfId="0" applyBorder="1" applyAlignment="1">
      <alignment wrapText="1"/>
    </xf>
    <xf numFmtId="0" fontId="0" fillId="0" borderId="24" xfId="0" applyBorder="1" applyAlignment="1">
      <alignment horizontal="center" vertical="center"/>
    </xf>
    <xf numFmtId="167" fontId="0" fillId="0" borderId="0" xfId="0" applyNumberFormat="1"/>
    <xf numFmtId="165" fontId="1" fillId="0" borderId="24" xfId="0" applyNumberFormat="1" applyFont="1" applyFill="1" applyBorder="1" applyAlignment="1">
      <alignment horizontal="center" vertical="center" wrapText="1"/>
    </xf>
    <xf numFmtId="44" fontId="0" fillId="0" borderId="24" xfId="2" applyFont="1" applyBorder="1"/>
    <xf numFmtId="166" fontId="0" fillId="0" borderId="24" xfId="1" applyNumberFormat="1" applyFont="1" applyBorder="1"/>
    <xf numFmtId="1" fontId="1" fillId="3" borderId="24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7E5C-D614-46DD-A6DB-F367927B7FF6}">
  <sheetPr>
    <tabColor rgb="FF92D050"/>
  </sheetPr>
  <dimension ref="A1:G44"/>
  <sheetViews>
    <sheetView showGridLines="0" topLeftCell="B7" zoomScale="60" zoomScaleNormal="60" zoomScalePageLayoutView="120" workbookViewId="0">
      <selection activeCell="G22" sqref="G22"/>
    </sheetView>
  </sheetViews>
  <sheetFormatPr baseColWidth="10" defaultColWidth="10.85546875" defaultRowHeight="14.25" x14ac:dyDescent="0.2"/>
  <cols>
    <col min="1" max="1" width="14.85546875" style="15" customWidth="1"/>
    <col min="2" max="2" width="108.7109375" style="16" customWidth="1"/>
    <col min="3" max="3" width="11.28515625" style="17" customWidth="1"/>
    <col min="4" max="4" width="11.85546875" style="16" customWidth="1"/>
    <col min="5" max="5" width="18.7109375" style="16" customWidth="1"/>
    <col min="6" max="6" width="52.85546875" style="16" customWidth="1"/>
    <col min="7" max="7" width="41.5703125" style="33" customWidth="1"/>
    <col min="8" max="9" width="45.140625" style="2" customWidth="1"/>
    <col min="10" max="16384" width="10.85546875" style="2"/>
  </cols>
  <sheetData>
    <row r="1" spans="1:7" s="1" customFormat="1" ht="26.1" customHeight="1" x14ac:dyDescent="0.2">
      <c r="A1" s="61" t="s">
        <v>0</v>
      </c>
      <c r="B1" s="62"/>
      <c r="C1" s="62"/>
      <c r="D1" s="62"/>
      <c r="E1" s="62"/>
      <c r="F1" s="62"/>
      <c r="G1" s="63"/>
    </row>
    <row r="2" spans="1:7" s="1" customFormat="1" ht="33.950000000000003" customHeight="1" x14ac:dyDescent="0.2">
      <c r="A2" s="61" t="s">
        <v>1</v>
      </c>
      <c r="B2" s="62"/>
      <c r="C2" s="62"/>
      <c r="D2" s="62"/>
      <c r="E2" s="62"/>
      <c r="F2" s="62"/>
      <c r="G2" s="63"/>
    </row>
    <row r="3" spans="1:7" s="1" customFormat="1" ht="74.25" customHeight="1" x14ac:dyDescent="0.2">
      <c r="A3" s="64" t="s">
        <v>25</v>
      </c>
      <c r="B3" s="65"/>
      <c r="C3" s="65"/>
      <c r="D3" s="65"/>
      <c r="E3" s="65"/>
      <c r="F3" s="65"/>
      <c r="G3" s="66"/>
    </row>
    <row r="4" spans="1:7" s="1" customFormat="1" ht="27.75" customHeight="1" thickBot="1" x14ac:dyDescent="0.25">
      <c r="A4" s="67" t="s">
        <v>2</v>
      </c>
      <c r="B4" s="68"/>
      <c r="C4" s="59" t="s">
        <v>3</v>
      </c>
      <c r="D4" s="69"/>
      <c r="E4" s="60"/>
      <c r="F4" s="59" t="s">
        <v>4</v>
      </c>
      <c r="G4" s="60"/>
    </row>
    <row r="5" spans="1:7" s="1" customFormat="1" ht="73.5" customHeight="1" thickBot="1" x14ac:dyDescent="0.25">
      <c r="A5" s="44" t="s">
        <v>29</v>
      </c>
      <c r="B5" s="45"/>
      <c r="C5" s="46" t="s">
        <v>30</v>
      </c>
      <c r="D5" s="47"/>
      <c r="E5" s="48"/>
      <c r="F5" s="49" t="s">
        <v>24</v>
      </c>
      <c r="G5" s="50"/>
    </row>
    <row r="6" spans="1:7" ht="15.75" customHeight="1" x14ac:dyDescent="0.2">
      <c r="A6" s="51" t="s">
        <v>5</v>
      </c>
      <c r="B6" s="52"/>
      <c r="C6" s="55" t="s">
        <v>6</v>
      </c>
      <c r="D6" s="56"/>
      <c r="E6" s="57" t="s">
        <v>7</v>
      </c>
      <c r="F6" s="46" t="s">
        <v>8</v>
      </c>
      <c r="G6" s="48"/>
    </row>
    <row r="7" spans="1:7" ht="27.75" customHeight="1" thickBot="1" x14ac:dyDescent="0.25">
      <c r="A7" s="53"/>
      <c r="B7" s="54"/>
      <c r="C7" s="3" t="s">
        <v>9</v>
      </c>
      <c r="D7" s="4" t="s">
        <v>10</v>
      </c>
      <c r="E7" s="58"/>
      <c r="F7" s="59"/>
      <c r="G7" s="60"/>
    </row>
    <row r="8" spans="1:7" s="1" customFormat="1" ht="27" customHeight="1" x14ac:dyDescent="0.2">
      <c r="A8" s="75" t="s">
        <v>21</v>
      </c>
      <c r="B8" s="75" t="s">
        <v>41</v>
      </c>
      <c r="C8" s="77" t="s">
        <v>6</v>
      </c>
      <c r="D8" s="77"/>
      <c r="E8" s="75" t="s">
        <v>7</v>
      </c>
      <c r="F8" s="75" t="s">
        <v>11</v>
      </c>
      <c r="G8" s="75" t="s">
        <v>12</v>
      </c>
    </row>
    <row r="9" spans="1:7" s="1" customFormat="1" ht="17.25" customHeight="1" x14ac:dyDescent="0.2">
      <c r="A9" s="76"/>
      <c r="B9" s="76"/>
      <c r="C9" s="5" t="s">
        <v>9</v>
      </c>
      <c r="D9" s="5" t="s">
        <v>10</v>
      </c>
      <c r="E9" s="76"/>
      <c r="F9" s="76"/>
      <c r="G9" s="76"/>
    </row>
    <row r="10" spans="1:7" s="1" customFormat="1" ht="17.25" customHeight="1" x14ac:dyDescent="0.2">
      <c r="A10" s="13" t="s">
        <v>18</v>
      </c>
      <c r="B10" s="6" t="s">
        <v>15</v>
      </c>
      <c r="C10" s="8" t="s">
        <v>22</v>
      </c>
      <c r="D10" s="8"/>
      <c r="E10" s="22">
        <v>200</v>
      </c>
      <c r="F10" s="30">
        <v>0.03</v>
      </c>
      <c r="G10" s="34">
        <f>+(F10*'Sintonizar Medios'!G10)/'Sintonizar Medios'!F10</f>
        <v>15</v>
      </c>
    </row>
    <row r="11" spans="1:7" s="1" customFormat="1" ht="17.25" customHeight="1" x14ac:dyDescent="0.2">
      <c r="A11" s="13" t="s">
        <v>19</v>
      </c>
      <c r="B11" s="6" t="s">
        <v>16</v>
      </c>
      <c r="C11" s="8" t="s">
        <v>22</v>
      </c>
      <c r="D11" s="8"/>
      <c r="E11" s="22">
        <v>200</v>
      </c>
      <c r="F11" s="24">
        <v>14841024</v>
      </c>
      <c r="G11" s="40">
        <f>+Ponderables!I8</f>
        <v>6.1235666757226452</v>
      </c>
    </row>
    <row r="12" spans="1:7" s="1" customFormat="1" ht="17.25" customHeight="1" x14ac:dyDescent="0.2">
      <c r="A12" s="13" t="s">
        <v>20</v>
      </c>
      <c r="B12" s="6" t="s">
        <v>17</v>
      </c>
      <c r="C12" s="8" t="s">
        <v>22</v>
      </c>
      <c r="D12" s="8"/>
      <c r="E12" s="22">
        <v>200</v>
      </c>
      <c r="F12" s="30">
        <v>0.1</v>
      </c>
      <c r="G12" s="34">
        <f>+(F12*'Sintonizar Medios'!G12)/'Sintonizar Medios'!F12</f>
        <v>16.666666666666668</v>
      </c>
    </row>
    <row r="13" spans="1:7" s="1" customFormat="1" ht="27" customHeight="1" x14ac:dyDescent="0.2">
      <c r="A13" s="75" t="s">
        <v>44</v>
      </c>
      <c r="B13" s="75" t="s">
        <v>42</v>
      </c>
      <c r="C13" s="77" t="s">
        <v>6</v>
      </c>
      <c r="D13" s="77"/>
      <c r="E13" s="75" t="s">
        <v>7</v>
      </c>
      <c r="F13" s="75" t="s">
        <v>11</v>
      </c>
      <c r="G13" s="77" t="s">
        <v>12</v>
      </c>
    </row>
    <row r="14" spans="1:7" s="1" customFormat="1" ht="17.25" customHeight="1" x14ac:dyDescent="0.2">
      <c r="A14" s="76"/>
      <c r="B14" s="76"/>
      <c r="C14" s="27" t="s">
        <v>9</v>
      </c>
      <c r="D14" s="27" t="s">
        <v>10</v>
      </c>
      <c r="E14" s="76"/>
      <c r="F14" s="76"/>
      <c r="G14" s="77"/>
    </row>
    <row r="15" spans="1:7" s="1" customFormat="1" ht="17.25" customHeight="1" x14ac:dyDescent="0.2">
      <c r="A15" s="26" t="s">
        <v>45</v>
      </c>
      <c r="B15" s="6" t="s">
        <v>46</v>
      </c>
      <c r="C15" s="8" t="s">
        <v>22</v>
      </c>
      <c r="D15" s="8"/>
      <c r="E15" s="22">
        <v>201</v>
      </c>
      <c r="F15" s="30">
        <v>0.15</v>
      </c>
      <c r="G15" s="27">
        <v>20</v>
      </c>
    </row>
    <row r="16" spans="1:7" s="1" customFormat="1" ht="17.25" customHeight="1" x14ac:dyDescent="0.2">
      <c r="A16" s="26" t="s">
        <v>48</v>
      </c>
      <c r="B16" s="6" t="s">
        <v>53</v>
      </c>
      <c r="C16" s="8" t="s">
        <v>22</v>
      </c>
      <c r="D16" s="8"/>
      <c r="E16" s="22">
        <v>201</v>
      </c>
      <c r="F16" s="24" t="s">
        <v>9</v>
      </c>
      <c r="G16" s="27">
        <v>5</v>
      </c>
    </row>
    <row r="17" spans="1:7" s="1" customFormat="1" ht="17.25" customHeight="1" x14ac:dyDescent="0.2">
      <c r="A17" s="26" t="s">
        <v>49</v>
      </c>
      <c r="B17" s="6" t="s">
        <v>47</v>
      </c>
      <c r="C17" s="8" t="s">
        <v>22</v>
      </c>
      <c r="D17" s="8"/>
      <c r="E17" s="22">
        <v>201</v>
      </c>
      <c r="F17" s="23" t="s">
        <v>59</v>
      </c>
      <c r="G17" s="27">
        <v>5</v>
      </c>
    </row>
    <row r="18" spans="1:7" s="1" customFormat="1" ht="27" customHeight="1" x14ac:dyDescent="0.2">
      <c r="A18" s="75" t="s">
        <v>50</v>
      </c>
      <c r="B18" s="75" t="s">
        <v>43</v>
      </c>
      <c r="C18" s="77" t="s">
        <v>6</v>
      </c>
      <c r="D18" s="77"/>
      <c r="E18" s="75" t="s">
        <v>7</v>
      </c>
      <c r="F18" s="75" t="s">
        <v>11</v>
      </c>
      <c r="G18" s="77" t="s">
        <v>12</v>
      </c>
    </row>
    <row r="19" spans="1:7" s="1" customFormat="1" ht="17.25" customHeight="1" x14ac:dyDescent="0.2">
      <c r="A19" s="76"/>
      <c r="B19" s="76"/>
      <c r="C19" s="27" t="s">
        <v>9</v>
      </c>
      <c r="D19" s="27" t="s">
        <v>10</v>
      </c>
      <c r="E19" s="76"/>
      <c r="F19" s="76"/>
      <c r="G19" s="77"/>
    </row>
    <row r="20" spans="1:7" s="1" customFormat="1" ht="17.25" customHeight="1" x14ac:dyDescent="0.2">
      <c r="A20" s="26" t="s">
        <v>51</v>
      </c>
      <c r="B20" s="6" t="s">
        <v>54</v>
      </c>
      <c r="C20" s="8" t="s">
        <v>22</v>
      </c>
      <c r="D20" s="8"/>
      <c r="E20" s="22">
        <v>206</v>
      </c>
      <c r="F20" s="23"/>
      <c r="G20" s="27">
        <v>10</v>
      </c>
    </row>
    <row r="21" spans="1:7" s="1" customFormat="1" ht="17.25" customHeight="1" x14ac:dyDescent="0.2">
      <c r="A21" s="26" t="s">
        <v>52</v>
      </c>
      <c r="B21" s="6" t="s">
        <v>55</v>
      </c>
      <c r="C21" s="8" t="s">
        <v>22</v>
      </c>
      <c r="D21" s="8"/>
      <c r="E21" s="22">
        <v>206</v>
      </c>
      <c r="F21" s="24"/>
      <c r="G21" s="27">
        <v>5</v>
      </c>
    </row>
    <row r="22" spans="1:7" s="1" customFormat="1" ht="33" customHeight="1" x14ac:dyDescent="0.2">
      <c r="A22" s="61" t="s">
        <v>13</v>
      </c>
      <c r="B22" s="62"/>
      <c r="C22" s="62"/>
      <c r="D22" s="62"/>
      <c r="E22" s="62"/>
      <c r="F22" s="63"/>
      <c r="G22" s="43">
        <f>+SUM(G10:G12,G15:G17,G20)</f>
        <v>77.790233342389314</v>
      </c>
    </row>
    <row r="23" spans="1:7" s="1" customFormat="1" ht="48.95" customHeight="1" x14ac:dyDescent="0.2">
      <c r="A23" s="70" t="s">
        <v>37</v>
      </c>
      <c r="B23" s="71"/>
      <c r="C23" s="72" t="s">
        <v>14</v>
      </c>
      <c r="D23" s="73"/>
      <c r="E23" s="73"/>
      <c r="F23" s="73"/>
      <c r="G23" s="74"/>
    </row>
    <row r="24" spans="1:7" s="1" customFormat="1" ht="42.95" customHeight="1" x14ac:dyDescent="0.2">
      <c r="A24" s="70" t="s">
        <v>38</v>
      </c>
      <c r="B24" s="71"/>
      <c r="C24" s="72" t="s">
        <v>14</v>
      </c>
      <c r="D24" s="73"/>
      <c r="E24" s="73"/>
      <c r="F24" s="73"/>
      <c r="G24" s="74"/>
    </row>
    <row r="25" spans="1:7" s="1" customFormat="1" ht="41.45" customHeight="1" x14ac:dyDescent="0.2">
      <c r="A25" s="70" t="s">
        <v>39</v>
      </c>
      <c r="B25" s="71"/>
      <c r="C25" s="72" t="s">
        <v>14</v>
      </c>
      <c r="D25" s="73"/>
      <c r="E25" s="73"/>
      <c r="F25" s="73"/>
      <c r="G25" s="74"/>
    </row>
    <row r="26" spans="1:7" s="1" customFormat="1" ht="41.45" customHeight="1" x14ac:dyDescent="0.2">
      <c r="A26" s="70" t="s">
        <v>40</v>
      </c>
      <c r="B26" s="71"/>
      <c r="C26" s="72" t="s">
        <v>14</v>
      </c>
      <c r="D26" s="73"/>
      <c r="E26" s="73"/>
      <c r="F26" s="73"/>
      <c r="G26" s="74"/>
    </row>
    <row r="27" spans="1:7" s="1" customFormat="1" ht="117" customHeight="1" x14ac:dyDescent="0.2">
      <c r="A27" s="18"/>
      <c r="B27" s="18"/>
      <c r="C27" s="14"/>
      <c r="D27" s="14"/>
      <c r="E27" s="14"/>
      <c r="F27" s="14"/>
      <c r="G27" s="28"/>
    </row>
    <row r="28" spans="1:7" s="1" customFormat="1" ht="33" customHeight="1" x14ac:dyDescent="0.2">
      <c r="A28" s="61" t="s">
        <v>56</v>
      </c>
      <c r="B28" s="62"/>
      <c r="C28" s="62"/>
      <c r="D28" s="62"/>
      <c r="E28" s="62"/>
      <c r="F28" s="62"/>
      <c r="G28" s="63"/>
    </row>
    <row r="29" spans="1:7" s="1" customFormat="1" ht="33" customHeight="1" x14ac:dyDescent="0.2">
      <c r="A29" s="19"/>
      <c r="B29" s="20" t="s">
        <v>57</v>
      </c>
      <c r="C29" s="62" t="s">
        <v>62</v>
      </c>
      <c r="D29" s="62"/>
      <c r="E29" s="62"/>
      <c r="F29" s="62"/>
      <c r="G29" s="63"/>
    </row>
    <row r="30" spans="1:7" s="1" customFormat="1" x14ac:dyDescent="0.2">
      <c r="A30" s="75" t="s">
        <v>49</v>
      </c>
      <c r="B30" s="75" t="s">
        <v>47</v>
      </c>
      <c r="C30" s="77" t="s">
        <v>6</v>
      </c>
      <c r="D30" s="77"/>
      <c r="E30" s="75" t="s">
        <v>7</v>
      </c>
      <c r="F30" s="75" t="s">
        <v>11</v>
      </c>
      <c r="G30" s="75" t="s">
        <v>12</v>
      </c>
    </row>
    <row r="31" spans="1:7" s="1" customFormat="1" x14ac:dyDescent="0.2">
      <c r="A31" s="76"/>
      <c r="B31" s="76"/>
      <c r="C31" s="27" t="s">
        <v>9</v>
      </c>
      <c r="D31" s="27" t="s">
        <v>10</v>
      </c>
      <c r="E31" s="76"/>
      <c r="F31" s="76"/>
      <c r="G31" s="76"/>
    </row>
    <row r="32" spans="1:7" s="1" customFormat="1" x14ac:dyDescent="0.2">
      <c r="A32" s="25"/>
      <c r="B32" s="11" t="s">
        <v>65</v>
      </c>
      <c r="C32" s="7" t="s">
        <v>22</v>
      </c>
      <c r="D32" s="7"/>
      <c r="E32" s="12" t="s">
        <v>60</v>
      </c>
      <c r="F32" s="29"/>
      <c r="G32" s="29"/>
    </row>
    <row r="33" spans="1:7" s="1" customFormat="1" ht="28.5" x14ac:dyDescent="0.2">
      <c r="A33" s="25"/>
      <c r="B33" s="11" t="s">
        <v>66</v>
      </c>
      <c r="C33" s="7" t="s">
        <v>22</v>
      </c>
      <c r="D33" s="7"/>
      <c r="E33" s="12" t="s">
        <v>60</v>
      </c>
      <c r="F33" s="29"/>
      <c r="G33" s="29"/>
    </row>
    <row r="34" spans="1:7" ht="32.25" customHeight="1" x14ac:dyDescent="0.2">
      <c r="A34" s="19"/>
      <c r="B34" s="20" t="s">
        <v>58</v>
      </c>
      <c r="C34" s="62" t="s">
        <v>63</v>
      </c>
      <c r="D34" s="62"/>
      <c r="E34" s="62"/>
      <c r="F34" s="62"/>
      <c r="G34" s="63"/>
    </row>
    <row r="35" spans="1:7" s="1" customFormat="1" ht="33" customHeight="1" x14ac:dyDescent="0.2">
      <c r="A35" s="75" t="s">
        <v>49</v>
      </c>
      <c r="B35" s="75" t="s">
        <v>47</v>
      </c>
      <c r="C35" s="77" t="s">
        <v>6</v>
      </c>
      <c r="D35" s="77"/>
      <c r="E35" s="75" t="s">
        <v>7</v>
      </c>
      <c r="F35" s="75" t="s">
        <v>11</v>
      </c>
      <c r="G35" s="75" t="s">
        <v>12</v>
      </c>
    </row>
    <row r="36" spans="1:7" ht="25.5" customHeight="1" x14ac:dyDescent="0.2">
      <c r="A36" s="76"/>
      <c r="B36" s="76"/>
      <c r="C36" s="27" t="s">
        <v>9</v>
      </c>
      <c r="D36" s="27" t="s">
        <v>10</v>
      </c>
      <c r="E36" s="76"/>
      <c r="F36" s="76"/>
      <c r="G36" s="76"/>
    </row>
    <row r="37" spans="1:7" s="1" customFormat="1" x14ac:dyDescent="0.2">
      <c r="A37" s="25"/>
      <c r="B37" s="11" t="s">
        <v>65</v>
      </c>
      <c r="C37" s="7" t="s">
        <v>22</v>
      </c>
      <c r="D37" s="7"/>
      <c r="E37" s="12" t="s">
        <v>61</v>
      </c>
      <c r="F37" s="29"/>
      <c r="G37" s="29"/>
    </row>
    <row r="38" spans="1:7" s="1" customFormat="1" ht="28.5" x14ac:dyDescent="0.2">
      <c r="A38" s="27"/>
      <c r="B38" s="9" t="s">
        <v>66</v>
      </c>
      <c r="C38" s="7" t="s">
        <v>22</v>
      </c>
      <c r="D38" s="7"/>
      <c r="E38" s="7" t="s">
        <v>61</v>
      </c>
      <c r="F38" s="10"/>
      <c r="G38" s="10"/>
    </row>
    <row r="40" spans="1:7" s="1" customFormat="1" ht="33" customHeight="1" x14ac:dyDescent="0.2">
      <c r="A40" s="61" t="s">
        <v>64</v>
      </c>
      <c r="B40" s="62"/>
      <c r="C40" s="62"/>
      <c r="D40" s="62"/>
      <c r="E40" s="62"/>
      <c r="F40" s="62"/>
      <c r="G40" s="63"/>
    </row>
    <row r="41" spans="1:7" s="1" customFormat="1" x14ac:dyDescent="0.2">
      <c r="A41" s="75" t="s">
        <v>49</v>
      </c>
      <c r="B41" s="75" t="s">
        <v>47</v>
      </c>
      <c r="C41" s="77" t="s">
        <v>6</v>
      </c>
      <c r="D41" s="77"/>
      <c r="E41" s="75" t="s">
        <v>7</v>
      </c>
      <c r="F41" s="75" t="s">
        <v>11</v>
      </c>
      <c r="G41" s="75" t="s">
        <v>12</v>
      </c>
    </row>
    <row r="42" spans="1:7" s="1" customFormat="1" x14ac:dyDescent="0.2">
      <c r="A42" s="76"/>
      <c r="B42" s="76"/>
      <c r="C42" s="27" t="s">
        <v>9</v>
      </c>
      <c r="D42" s="27" t="s">
        <v>10</v>
      </c>
      <c r="E42" s="76"/>
      <c r="F42" s="76"/>
      <c r="G42" s="76"/>
    </row>
    <row r="43" spans="1:7" s="1" customFormat="1" ht="57" x14ac:dyDescent="0.2">
      <c r="A43" s="27"/>
      <c r="B43" s="9" t="s">
        <v>67</v>
      </c>
      <c r="C43" s="7"/>
      <c r="D43" s="31" t="s">
        <v>22</v>
      </c>
      <c r="E43" s="7"/>
      <c r="F43" s="32" t="s">
        <v>36</v>
      </c>
      <c r="G43" s="10"/>
    </row>
    <row r="44" spans="1:7" s="1" customFormat="1" ht="28.5" x14ac:dyDescent="0.2">
      <c r="A44" s="27"/>
      <c r="B44" s="9" t="s">
        <v>68</v>
      </c>
      <c r="C44" s="7"/>
      <c r="D44" s="31" t="s">
        <v>22</v>
      </c>
      <c r="E44" s="7"/>
      <c r="F44" s="32" t="s">
        <v>36</v>
      </c>
      <c r="G44" s="10"/>
    </row>
  </sheetData>
  <mergeCells count="62">
    <mergeCell ref="G35:G36"/>
    <mergeCell ref="A40:G40"/>
    <mergeCell ref="A41:A42"/>
    <mergeCell ref="B41:B42"/>
    <mergeCell ref="C41:D41"/>
    <mergeCell ref="E41:E42"/>
    <mergeCell ref="F41:F42"/>
    <mergeCell ref="G41:G42"/>
    <mergeCell ref="A35:A36"/>
    <mergeCell ref="B35:B36"/>
    <mergeCell ref="C35:D35"/>
    <mergeCell ref="E35:E36"/>
    <mergeCell ref="F35:F36"/>
    <mergeCell ref="A13:A14"/>
    <mergeCell ref="B13:B14"/>
    <mergeCell ref="C13:D13"/>
    <mergeCell ref="E13:E14"/>
    <mergeCell ref="F13:F14"/>
    <mergeCell ref="C34:G34"/>
    <mergeCell ref="A26:B26"/>
    <mergeCell ref="C26:G26"/>
    <mergeCell ref="A24:B24"/>
    <mergeCell ref="C24:G24"/>
    <mergeCell ref="A25:B25"/>
    <mergeCell ref="C25:G25"/>
    <mergeCell ref="A28:G28"/>
    <mergeCell ref="C29:G29"/>
    <mergeCell ref="A30:A31"/>
    <mergeCell ref="B30:B31"/>
    <mergeCell ref="C30:D30"/>
    <mergeCell ref="E30:E31"/>
    <mergeCell ref="F30:F31"/>
    <mergeCell ref="G30:G31"/>
    <mergeCell ref="A22:F22"/>
    <mergeCell ref="A23:B23"/>
    <mergeCell ref="C23:G23"/>
    <mergeCell ref="A8:A9"/>
    <mergeCell ref="B8:B9"/>
    <mergeCell ref="C8:D8"/>
    <mergeCell ref="E8:E9"/>
    <mergeCell ref="F8:F9"/>
    <mergeCell ref="G8:G9"/>
    <mergeCell ref="G13:G14"/>
    <mergeCell ref="A18:A19"/>
    <mergeCell ref="B18:B19"/>
    <mergeCell ref="C18:D18"/>
    <mergeCell ref="E18:E19"/>
    <mergeCell ref="F18:F19"/>
    <mergeCell ref="G18:G19"/>
    <mergeCell ref="A1:G1"/>
    <mergeCell ref="A2:G2"/>
    <mergeCell ref="A3:G3"/>
    <mergeCell ref="A4:B4"/>
    <mergeCell ref="C4:E4"/>
    <mergeCell ref="F4:G4"/>
    <mergeCell ref="A5:B5"/>
    <mergeCell ref="C5:E5"/>
    <mergeCell ref="F5:G5"/>
    <mergeCell ref="A6:B7"/>
    <mergeCell ref="C6:D6"/>
    <mergeCell ref="E6:E7"/>
    <mergeCell ref="F6:G7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E37:E38 E32:E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BC78-C8DE-4905-806A-FDF295DFCCCB}">
  <sheetPr>
    <tabColor rgb="FF92D050"/>
  </sheetPr>
  <dimension ref="A1:G44"/>
  <sheetViews>
    <sheetView showGridLines="0" topLeftCell="B10" zoomScale="80" zoomScaleNormal="80" zoomScalePageLayoutView="120" workbookViewId="0">
      <selection activeCell="G22" sqref="G22"/>
    </sheetView>
  </sheetViews>
  <sheetFormatPr baseColWidth="10" defaultColWidth="10.85546875" defaultRowHeight="14.25" x14ac:dyDescent="0.2"/>
  <cols>
    <col min="1" max="1" width="14.85546875" style="15" customWidth="1"/>
    <col min="2" max="2" width="108.7109375" style="16" customWidth="1"/>
    <col min="3" max="3" width="11.28515625" style="17" customWidth="1"/>
    <col min="4" max="4" width="11.85546875" style="16" customWidth="1"/>
    <col min="5" max="5" width="18.7109375" style="16" customWidth="1"/>
    <col min="6" max="6" width="52.85546875" style="16" customWidth="1"/>
    <col min="7" max="7" width="41.5703125" style="33" customWidth="1"/>
    <col min="8" max="9" width="45.140625" style="2" customWidth="1"/>
    <col min="10" max="10" width="12.28515625" style="2" bestFit="1" customWidth="1"/>
    <col min="11" max="16384" width="10.85546875" style="2"/>
  </cols>
  <sheetData>
    <row r="1" spans="1:7" s="1" customFormat="1" ht="26.1" customHeight="1" x14ac:dyDescent="0.2">
      <c r="A1" s="61" t="s">
        <v>0</v>
      </c>
      <c r="B1" s="62"/>
      <c r="C1" s="62"/>
      <c r="D1" s="62"/>
      <c r="E1" s="62"/>
      <c r="F1" s="62"/>
      <c r="G1" s="63"/>
    </row>
    <row r="2" spans="1:7" s="1" customFormat="1" ht="33.950000000000003" customHeight="1" x14ac:dyDescent="0.2">
      <c r="A2" s="61" t="s">
        <v>1</v>
      </c>
      <c r="B2" s="62"/>
      <c r="C2" s="62"/>
      <c r="D2" s="62"/>
      <c r="E2" s="62"/>
      <c r="F2" s="62"/>
      <c r="G2" s="63"/>
    </row>
    <row r="3" spans="1:7" s="1" customFormat="1" ht="74.25" customHeight="1" x14ac:dyDescent="0.2">
      <c r="A3" s="64" t="s">
        <v>25</v>
      </c>
      <c r="B3" s="65"/>
      <c r="C3" s="65"/>
      <c r="D3" s="65"/>
      <c r="E3" s="65"/>
      <c r="F3" s="65"/>
      <c r="G3" s="66"/>
    </row>
    <row r="4" spans="1:7" s="1" customFormat="1" ht="27.75" customHeight="1" thickBot="1" x14ac:dyDescent="0.25">
      <c r="A4" s="67" t="s">
        <v>2</v>
      </c>
      <c r="B4" s="68"/>
      <c r="C4" s="59" t="s">
        <v>3</v>
      </c>
      <c r="D4" s="69"/>
      <c r="E4" s="60"/>
      <c r="F4" s="59" t="s">
        <v>4</v>
      </c>
      <c r="G4" s="60"/>
    </row>
    <row r="5" spans="1:7" s="1" customFormat="1" ht="73.5" customHeight="1" thickBot="1" x14ac:dyDescent="0.25">
      <c r="A5" s="44" t="s">
        <v>26</v>
      </c>
      <c r="B5" s="45"/>
      <c r="C5" s="46" t="s">
        <v>27</v>
      </c>
      <c r="D5" s="47"/>
      <c r="E5" s="48"/>
      <c r="F5" s="49" t="s">
        <v>28</v>
      </c>
      <c r="G5" s="50"/>
    </row>
    <row r="6" spans="1:7" ht="15.75" customHeight="1" x14ac:dyDescent="0.2">
      <c r="A6" s="51" t="s">
        <v>5</v>
      </c>
      <c r="B6" s="52"/>
      <c r="C6" s="55" t="s">
        <v>6</v>
      </c>
      <c r="D6" s="56"/>
      <c r="E6" s="57" t="s">
        <v>7</v>
      </c>
      <c r="F6" s="46" t="s">
        <v>8</v>
      </c>
      <c r="G6" s="48"/>
    </row>
    <row r="7" spans="1:7" ht="27.75" customHeight="1" thickBot="1" x14ac:dyDescent="0.25">
      <c r="A7" s="53"/>
      <c r="B7" s="54"/>
      <c r="C7" s="3" t="s">
        <v>9</v>
      </c>
      <c r="D7" s="4" t="s">
        <v>10</v>
      </c>
      <c r="E7" s="58"/>
      <c r="F7" s="59"/>
      <c r="G7" s="60"/>
    </row>
    <row r="8" spans="1:7" s="1" customFormat="1" ht="27" customHeight="1" x14ac:dyDescent="0.2">
      <c r="A8" s="75" t="s">
        <v>21</v>
      </c>
      <c r="B8" s="75" t="s">
        <v>41</v>
      </c>
      <c r="C8" s="77" t="s">
        <v>6</v>
      </c>
      <c r="D8" s="77"/>
      <c r="E8" s="75" t="s">
        <v>7</v>
      </c>
      <c r="F8" s="75" t="s">
        <v>11</v>
      </c>
      <c r="G8" s="75" t="s">
        <v>12</v>
      </c>
    </row>
    <row r="9" spans="1:7" s="1" customFormat="1" ht="17.25" customHeight="1" x14ac:dyDescent="0.2">
      <c r="A9" s="76"/>
      <c r="B9" s="76"/>
      <c r="C9" s="27" t="s">
        <v>9</v>
      </c>
      <c r="D9" s="27" t="s">
        <v>10</v>
      </c>
      <c r="E9" s="76"/>
      <c r="F9" s="76"/>
      <c r="G9" s="76"/>
    </row>
    <row r="10" spans="1:7" s="1" customFormat="1" ht="17.25" customHeight="1" x14ac:dyDescent="0.2">
      <c r="A10" s="26" t="s">
        <v>18</v>
      </c>
      <c r="B10" s="6" t="s">
        <v>15</v>
      </c>
      <c r="C10" s="8" t="s">
        <v>22</v>
      </c>
      <c r="D10" s="8"/>
      <c r="E10" s="22">
        <v>156</v>
      </c>
      <c r="F10" s="30">
        <v>0.04</v>
      </c>
      <c r="G10" s="27">
        <v>20</v>
      </c>
    </row>
    <row r="11" spans="1:7" s="1" customFormat="1" ht="17.25" customHeight="1" x14ac:dyDescent="0.2">
      <c r="A11" s="26" t="s">
        <v>19</v>
      </c>
      <c r="B11" s="6" t="s">
        <v>16</v>
      </c>
      <c r="C11" s="8" t="s">
        <v>22</v>
      </c>
      <c r="D11" s="8"/>
      <c r="E11" s="22">
        <v>156</v>
      </c>
      <c r="F11" s="24">
        <v>4544000</v>
      </c>
      <c r="G11" s="27">
        <v>20</v>
      </c>
    </row>
    <row r="12" spans="1:7" s="1" customFormat="1" ht="17.25" customHeight="1" x14ac:dyDescent="0.2">
      <c r="A12" s="26" t="s">
        <v>20</v>
      </c>
      <c r="B12" s="6" t="s">
        <v>17</v>
      </c>
      <c r="C12" s="8" t="s">
        <v>22</v>
      </c>
      <c r="D12" s="8"/>
      <c r="E12" s="22">
        <v>156</v>
      </c>
      <c r="F12" s="30">
        <v>0.05</v>
      </c>
      <c r="G12" s="34">
        <f>+(F12*'Sintonizar Medios'!G12)/'Sintonizar Medios'!F12</f>
        <v>8.3333333333333339</v>
      </c>
    </row>
    <row r="13" spans="1:7" s="1" customFormat="1" ht="27" customHeight="1" x14ac:dyDescent="0.2">
      <c r="A13" s="75" t="s">
        <v>44</v>
      </c>
      <c r="B13" s="75" t="s">
        <v>42</v>
      </c>
      <c r="C13" s="77" t="s">
        <v>6</v>
      </c>
      <c r="D13" s="77"/>
      <c r="E13" s="75" t="s">
        <v>7</v>
      </c>
      <c r="F13" s="75" t="s">
        <v>11</v>
      </c>
      <c r="G13" s="77" t="s">
        <v>12</v>
      </c>
    </row>
    <row r="14" spans="1:7" s="1" customFormat="1" ht="17.25" customHeight="1" x14ac:dyDescent="0.2">
      <c r="A14" s="76"/>
      <c r="B14" s="76"/>
      <c r="C14" s="27" t="s">
        <v>9</v>
      </c>
      <c r="D14" s="27" t="s">
        <v>10</v>
      </c>
      <c r="E14" s="76"/>
      <c r="F14" s="76"/>
      <c r="G14" s="77"/>
    </row>
    <row r="15" spans="1:7" s="1" customFormat="1" ht="17.25" customHeight="1" x14ac:dyDescent="0.2">
      <c r="A15" s="26" t="s">
        <v>45</v>
      </c>
      <c r="B15" s="6" t="s">
        <v>46</v>
      </c>
      <c r="C15" s="8" t="s">
        <v>22</v>
      </c>
      <c r="D15" s="8"/>
      <c r="E15" s="22" t="s">
        <v>69</v>
      </c>
      <c r="F15" s="30">
        <v>0.11</v>
      </c>
      <c r="G15" s="34">
        <f>+(F15*'UT Grupo Zea Colpensiones'!G15)/'UT Grupo Zea Colpensiones'!F15</f>
        <v>14.666666666666668</v>
      </c>
    </row>
    <row r="16" spans="1:7" s="1" customFormat="1" ht="17.25" customHeight="1" x14ac:dyDescent="0.2">
      <c r="A16" s="26" t="s">
        <v>48</v>
      </c>
      <c r="B16" s="6" t="s">
        <v>53</v>
      </c>
      <c r="C16" s="8" t="s">
        <v>22</v>
      </c>
      <c r="D16" s="8"/>
      <c r="E16" s="22" t="s">
        <v>69</v>
      </c>
      <c r="F16" s="24" t="s">
        <v>9</v>
      </c>
      <c r="G16" s="27">
        <v>5</v>
      </c>
    </row>
    <row r="17" spans="1:7" s="1" customFormat="1" ht="17.25" customHeight="1" x14ac:dyDescent="0.2">
      <c r="A17" s="26" t="s">
        <v>49</v>
      </c>
      <c r="B17" s="6" t="s">
        <v>47</v>
      </c>
      <c r="C17" s="8" t="s">
        <v>22</v>
      </c>
      <c r="D17" s="8"/>
      <c r="E17" s="22" t="s">
        <v>69</v>
      </c>
      <c r="F17" s="23" t="s">
        <v>59</v>
      </c>
      <c r="G17" s="27">
        <v>5</v>
      </c>
    </row>
    <row r="18" spans="1:7" s="1" customFormat="1" ht="27" customHeight="1" x14ac:dyDescent="0.2">
      <c r="A18" s="75" t="s">
        <v>50</v>
      </c>
      <c r="B18" s="75" t="s">
        <v>43</v>
      </c>
      <c r="C18" s="77" t="s">
        <v>6</v>
      </c>
      <c r="D18" s="77"/>
      <c r="E18" s="75" t="s">
        <v>7</v>
      </c>
      <c r="F18" s="75" t="s">
        <v>11</v>
      </c>
      <c r="G18" s="77" t="s">
        <v>12</v>
      </c>
    </row>
    <row r="19" spans="1:7" s="1" customFormat="1" ht="17.25" customHeight="1" x14ac:dyDescent="0.2">
      <c r="A19" s="76"/>
      <c r="B19" s="76"/>
      <c r="C19" s="27" t="s">
        <v>9</v>
      </c>
      <c r="D19" s="27" t="s">
        <v>10</v>
      </c>
      <c r="E19" s="76"/>
      <c r="F19" s="76"/>
      <c r="G19" s="77"/>
    </row>
    <row r="20" spans="1:7" s="1" customFormat="1" ht="17.25" customHeight="1" x14ac:dyDescent="0.2">
      <c r="A20" s="26" t="s">
        <v>51</v>
      </c>
      <c r="B20" s="6" t="s">
        <v>54</v>
      </c>
      <c r="C20" s="8" t="s">
        <v>22</v>
      </c>
      <c r="D20" s="8"/>
      <c r="E20" s="22" t="s">
        <v>76</v>
      </c>
      <c r="F20" s="23"/>
      <c r="G20" s="27">
        <v>10</v>
      </c>
    </row>
    <row r="21" spans="1:7" s="1" customFormat="1" ht="17.25" customHeight="1" x14ac:dyDescent="0.2">
      <c r="A21" s="26" t="s">
        <v>52</v>
      </c>
      <c r="B21" s="6" t="s">
        <v>55</v>
      </c>
      <c r="C21" s="8"/>
      <c r="D21" s="8"/>
      <c r="E21" s="22"/>
      <c r="F21" s="24" t="s">
        <v>23</v>
      </c>
      <c r="G21" s="27"/>
    </row>
    <row r="22" spans="1:7" s="1" customFormat="1" ht="33" customHeight="1" x14ac:dyDescent="0.2">
      <c r="A22" s="61" t="s">
        <v>13</v>
      </c>
      <c r="B22" s="62"/>
      <c r="C22" s="62"/>
      <c r="D22" s="62"/>
      <c r="E22" s="62"/>
      <c r="F22" s="63"/>
      <c r="G22" s="43">
        <f>+SUM(G10:G12,G15:G17,G20)</f>
        <v>83</v>
      </c>
    </row>
    <row r="23" spans="1:7" s="1" customFormat="1" ht="48.95" customHeight="1" x14ac:dyDescent="0.2">
      <c r="A23" s="70" t="s">
        <v>37</v>
      </c>
      <c r="B23" s="71"/>
      <c r="C23" s="72" t="s">
        <v>14</v>
      </c>
      <c r="D23" s="73"/>
      <c r="E23" s="73"/>
      <c r="F23" s="73"/>
      <c r="G23" s="74"/>
    </row>
    <row r="24" spans="1:7" s="1" customFormat="1" ht="42.95" customHeight="1" x14ac:dyDescent="0.2">
      <c r="A24" s="70" t="s">
        <v>38</v>
      </c>
      <c r="B24" s="71"/>
      <c r="C24" s="72" t="s">
        <v>14</v>
      </c>
      <c r="D24" s="73"/>
      <c r="E24" s="73"/>
      <c r="F24" s="73"/>
      <c r="G24" s="74"/>
    </row>
    <row r="25" spans="1:7" s="1" customFormat="1" ht="41.45" customHeight="1" x14ac:dyDescent="0.2">
      <c r="A25" s="70" t="s">
        <v>39</v>
      </c>
      <c r="B25" s="71"/>
      <c r="C25" s="72" t="s">
        <v>14</v>
      </c>
      <c r="D25" s="73"/>
      <c r="E25" s="73"/>
      <c r="F25" s="73"/>
      <c r="G25" s="74"/>
    </row>
    <row r="26" spans="1:7" s="1" customFormat="1" ht="41.45" customHeight="1" x14ac:dyDescent="0.2">
      <c r="A26" s="70" t="s">
        <v>40</v>
      </c>
      <c r="B26" s="71"/>
      <c r="C26" s="72" t="s">
        <v>14</v>
      </c>
      <c r="D26" s="73"/>
      <c r="E26" s="73"/>
      <c r="F26" s="73"/>
      <c r="G26" s="74"/>
    </row>
    <row r="27" spans="1:7" s="1" customFormat="1" ht="117" customHeight="1" x14ac:dyDescent="0.2">
      <c r="A27" s="18"/>
      <c r="B27" s="18"/>
      <c r="C27" s="21"/>
      <c r="D27" s="21"/>
      <c r="E27" s="21"/>
      <c r="F27" s="21"/>
      <c r="G27" s="28"/>
    </row>
    <row r="28" spans="1:7" s="1" customFormat="1" ht="33" customHeight="1" x14ac:dyDescent="0.2">
      <c r="A28" s="61" t="s">
        <v>56</v>
      </c>
      <c r="B28" s="62"/>
      <c r="C28" s="62"/>
      <c r="D28" s="62"/>
      <c r="E28" s="62"/>
      <c r="F28" s="62"/>
      <c r="G28" s="63"/>
    </row>
    <row r="29" spans="1:7" s="1" customFormat="1" ht="33" customHeight="1" x14ac:dyDescent="0.2">
      <c r="A29" s="19"/>
      <c r="B29" s="20" t="s">
        <v>57</v>
      </c>
      <c r="C29" s="62" t="s">
        <v>74</v>
      </c>
      <c r="D29" s="62"/>
      <c r="E29" s="62"/>
      <c r="F29" s="62"/>
      <c r="G29" s="63"/>
    </row>
    <row r="30" spans="1:7" s="1" customFormat="1" x14ac:dyDescent="0.2">
      <c r="A30" s="75" t="s">
        <v>49</v>
      </c>
      <c r="B30" s="75" t="s">
        <v>47</v>
      </c>
      <c r="C30" s="77" t="s">
        <v>6</v>
      </c>
      <c r="D30" s="77"/>
      <c r="E30" s="75" t="s">
        <v>7</v>
      </c>
      <c r="F30" s="75" t="s">
        <v>11</v>
      </c>
      <c r="G30" s="75" t="s">
        <v>12</v>
      </c>
    </row>
    <row r="31" spans="1:7" s="1" customFormat="1" x14ac:dyDescent="0.2">
      <c r="A31" s="76"/>
      <c r="B31" s="76"/>
      <c r="C31" s="27" t="s">
        <v>9</v>
      </c>
      <c r="D31" s="27" t="s">
        <v>10</v>
      </c>
      <c r="E31" s="76"/>
      <c r="F31" s="76"/>
      <c r="G31" s="76"/>
    </row>
    <row r="32" spans="1:7" s="1" customFormat="1" x14ac:dyDescent="0.2">
      <c r="A32" s="25"/>
      <c r="B32" s="11" t="s">
        <v>65</v>
      </c>
      <c r="C32" s="7" t="s">
        <v>22</v>
      </c>
      <c r="D32" s="7"/>
      <c r="E32" s="12" t="s">
        <v>73</v>
      </c>
      <c r="F32" s="29"/>
      <c r="G32" s="29"/>
    </row>
    <row r="33" spans="1:7" s="1" customFormat="1" ht="28.5" x14ac:dyDescent="0.2">
      <c r="A33" s="25"/>
      <c r="B33" s="11" t="s">
        <v>66</v>
      </c>
      <c r="C33" s="7" t="s">
        <v>22</v>
      </c>
      <c r="D33" s="7"/>
      <c r="E33" s="12" t="s">
        <v>73</v>
      </c>
      <c r="F33" s="29"/>
      <c r="G33" s="29"/>
    </row>
    <row r="34" spans="1:7" ht="32.25" customHeight="1" x14ac:dyDescent="0.2">
      <c r="A34" s="19"/>
      <c r="B34" s="20" t="s">
        <v>58</v>
      </c>
      <c r="C34" s="62" t="s">
        <v>75</v>
      </c>
      <c r="D34" s="62"/>
      <c r="E34" s="62"/>
      <c r="F34" s="62"/>
      <c r="G34" s="63"/>
    </row>
    <row r="35" spans="1:7" s="1" customFormat="1" ht="33" customHeight="1" x14ac:dyDescent="0.2">
      <c r="A35" s="75" t="s">
        <v>49</v>
      </c>
      <c r="B35" s="75" t="s">
        <v>47</v>
      </c>
      <c r="C35" s="77" t="s">
        <v>6</v>
      </c>
      <c r="D35" s="77"/>
      <c r="E35" s="75" t="s">
        <v>7</v>
      </c>
      <c r="F35" s="75" t="s">
        <v>11</v>
      </c>
      <c r="G35" s="75" t="s">
        <v>12</v>
      </c>
    </row>
    <row r="36" spans="1:7" ht="25.5" customHeight="1" x14ac:dyDescent="0.2">
      <c r="A36" s="76"/>
      <c r="B36" s="76"/>
      <c r="C36" s="27" t="s">
        <v>9</v>
      </c>
      <c r="D36" s="27" t="s">
        <v>10</v>
      </c>
      <c r="E36" s="76"/>
      <c r="F36" s="76"/>
      <c r="G36" s="76"/>
    </row>
    <row r="37" spans="1:7" s="1" customFormat="1" x14ac:dyDescent="0.2">
      <c r="A37" s="25"/>
      <c r="B37" s="11" t="s">
        <v>65</v>
      </c>
      <c r="C37" s="7" t="s">
        <v>22</v>
      </c>
      <c r="D37" s="7"/>
      <c r="E37" s="12" t="s">
        <v>72</v>
      </c>
      <c r="F37" s="29"/>
      <c r="G37" s="29"/>
    </row>
    <row r="38" spans="1:7" s="1" customFormat="1" ht="28.5" x14ac:dyDescent="0.2">
      <c r="A38" s="27"/>
      <c r="B38" s="9" t="s">
        <v>66</v>
      </c>
      <c r="C38" s="7" t="s">
        <v>22</v>
      </c>
      <c r="D38" s="7"/>
      <c r="E38" s="7" t="s">
        <v>72</v>
      </c>
      <c r="F38" s="10"/>
      <c r="G38" s="10"/>
    </row>
    <row r="40" spans="1:7" s="1" customFormat="1" ht="33" customHeight="1" x14ac:dyDescent="0.2">
      <c r="A40" s="61" t="s">
        <v>64</v>
      </c>
      <c r="B40" s="62"/>
      <c r="C40" s="62"/>
      <c r="D40" s="62"/>
      <c r="E40" s="62"/>
      <c r="F40" s="62"/>
      <c r="G40" s="63"/>
    </row>
    <row r="41" spans="1:7" s="1" customFormat="1" x14ac:dyDescent="0.2">
      <c r="A41" s="75" t="s">
        <v>49</v>
      </c>
      <c r="B41" s="75" t="s">
        <v>47</v>
      </c>
      <c r="C41" s="77" t="s">
        <v>6</v>
      </c>
      <c r="D41" s="77"/>
      <c r="E41" s="75" t="s">
        <v>7</v>
      </c>
      <c r="F41" s="75" t="s">
        <v>11</v>
      </c>
      <c r="G41" s="75" t="s">
        <v>12</v>
      </c>
    </row>
    <row r="42" spans="1:7" s="1" customFormat="1" x14ac:dyDescent="0.2">
      <c r="A42" s="76"/>
      <c r="B42" s="76"/>
      <c r="C42" s="27" t="s">
        <v>9</v>
      </c>
      <c r="D42" s="27" t="s">
        <v>10</v>
      </c>
      <c r="E42" s="76"/>
      <c r="F42" s="76"/>
      <c r="G42" s="76"/>
    </row>
    <row r="43" spans="1:7" s="1" customFormat="1" ht="57" x14ac:dyDescent="0.2">
      <c r="A43" s="27"/>
      <c r="B43" s="9" t="s">
        <v>67</v>
      </c>
      <c r="C43" s="7" t="s">
        <v>22</v>
      </c>
      <c r="D43" s="7"/>
      <c r="E43" s="7" t="s">
        <v>70</v>
      </c>
      <c r="F43" s="10"/>
      <c r="G43" s="10"/>
    </row>
    <row r="44" spans="1:7" s="1" customFormat="1" ht="28.5" x14ac:dyDescent="0.2">
      <c r="A44" s="27"/>
      <c r="B44" s="9" t="s">
        <v>68</v>
      </c>
      <c r="C44" s="7" t="s">
        <v>22</v>
      </c>
      <c r="D44" s="7"/>
      <c r="E44" s="7" t="s">
        <v>71</v>
      </c>
      <c r="F44" s="10"/>
      <c r="G44" s="10"/>
    </row>
  </sheetData>
  <mergeCells count="62">
    <mergeCell ref="A40:G40"/>
    <mergeCell ref="A25:B25"/>
    <mergeCell ref="C25:G25"/>
    <mergeCell ref="A26:B26"/>
    <mergeCell ref="C26:G26"/>
    <mergeCell ref="E30:E31"/>
    <mergeCell ref="F30:F31"/>
    <mergeCell ref="G30:G31"/>
    <mergeCell ref="C34:G34"/>
    <mergeCell ref="A35:A36"/>
    <mergeCell ref="B35:B36"/>
    <mergeCell ref="C35:D35"/>
    <mergeCell ref="E35:E36"/>
    <mergeCell ref="F35:F36"/>
    <mergeCell ref="G35:G36"/>
    <mergeCell ref="A22:F22"/>
    <mergeCell ref="A23:B23"/>
    <mergeCell ref="C23:G23"/>
    <mergeCell ref="A24:B24"/>
    <mergeCell ref="C24:G24"/>
    <mergeCell ref="A41:A42"/>
    <mergeCell ref="B41:B42"/>
    <mergeCell ref="C41:D41"/>
    <mergeCell ref="E41:E42"/>
    <mergeCell ref="F41:F42"/>
    <mergeCell ref="G41:G42"/>
    <mergeCell ref="A8:A9"/>
    <mergeCell ref="B8:B9"/>
    <mergeCell ref="C8:D8"/>
    <mergeCell ref="E8:E9"/>
    <mergeCell ref="F8:F9"/>
    <mergeCell ref="G8:G9"/>
    <mergeCell ref="A18:A19"/>
    <mergeCell ref="B18:B19"/>
    <mergeCell ref="C18:D18"/>
    <mergeCell ref="E18:E19"/>
    <mergeCell ref="A28:G28"/>
    <mergeCell ref="C29:G29"/>
    <mergeCell ref="A30:A31"/>
    <mergeCell ref="B30:B31"/>
    <mergeCell ref="C30:D30"/>
    <mergeCell ref="F18:F19"/>
    <mergeCell ref="G18:G19"/>
    <mergeCell ref="A5:B5"/>
    <mergeCell ref="C5:E5"/>
    <mergeCell ref="F5:G5"/>
    <mergeCell ref="A6:B7"/>
    <mergeCell ref="C6:D6"/>
    <mergeCell ref="E6:E7"/>
    <mergeCell ref="F6:G7"/>
    <mergeCell ref="A13:A14"/>
    <mergeCell ref="B13:B14"/>
    <mergeCell ref="C13:D13"/>
    <mergeCell ref="E13:E14"/>
    <mergeCell ref="F13:F14"/>
    <mergeCell ref="G13:G14"/>
    <mergeCell ref="A1:G1"/>
    <mergeCell ref="A2:G2"/>
    <mergeCell ref="A3:G3"/>
    <mergeCell ref="A4:B4"/>
    <mergeCell ref="C4:E4"/>
    <mergeCell ref="F4:G4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E37:E38 E43 E32:E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2D8E-7D1C-41E7-9EAD-F03EDBD8ADD1}">
  <sheetPr>
    <tabColor rgb="FF92D050"/>
  </sheetPr>
  <dimension ref="A1:G44"/>
  <sheetViews>
    <sheetView showGridLines="0" tabSelected="1" topLeftCell="B1" zoomScale="80" zoomScaleNormal="80" zoomScalePageLayoutView="120" workbookViewId="0">
      <selection activeCell="A2" sqref="A2:G2"/>
    </sheetView>
  </sheetViews>
  <sheetFormatPr baseColWidth="10" defaultColWidth="10.85546875" defaultRowHeight="14.25" x14ac:dyDescent="0.2"/>
  <cols>
    <col min="1" max="1" width="14.85546875" style="15" customWidth="1"/>
    <col min="2" max="2" width="108.7109375" style="16" customWidth="1"/>
    <col min="3" max="3" width="11.28515625" style="17" customWidth="1"/>
    <col min="4" max="4" width="11.85546875" style="16" customWidth="1"/>
    <col min="5" max="5" width="18.7109375" style="16" customWidth="1"/>
    <col min="6" max="6" width="52.85546875" style="16" customWidth="1"/>
    <col min="7" max="7" width="41.5703125" style="33" customWidth="1"/>
    <col min="8" max="9" width="45.140625" style="2" customWidth="1"/>
    <col min="10" max="16384" width="10.85546875" style="2"/>
  </cols>
  <sheetData>
    <row r="1" spans="1:7" s="1" customFormat="1" ht="26.1" customHeight="1" x14ac:dyDescent="0.2">
      <c r="A1" s="61" t="s">
        <v>0</v>
      </c>
      <c r="B1" s="62"/>
      <c r="C1" s="62"/>
      <c r="D1" s="62"/>
      <c r="E1" s="62"/>
      <c r="F1" s="62"/>
      <c r="G1" s="63"/>
    </row>
    <row r="2" spans="1:7" s="1" customFormat="1" ht="33.950000000000003" customHeight="1" x14ac:dyDescent="0.2">
      <c r="A2" s="61" t="s">
        <v>1</v>
      </c>
      <c r="B2" s="62"/>
      <c r="C2" s="62"/>
      <c r="D2" s="62"/>
      <c r="E2" s="62"/>
      <c r="F2" s="62"/>
      <c r="G2" s="63"/>
    </row>
    <row r="3" spans="1:7" s="1" customFormat="1" ht="73.5" customHeight="1" x14ac:dyDescent="0.2">
      <c r="A3" s="64" t="s">
        <v>25</v>
      </c>
      <c r="B3" s="65"/>
      <c r="C3" s="65"/>
      <c r="D3" s="65"/>
      <c r="E3" s="65"/>
      <c r="F3" s="65"/>
      <c r="G3" s="66"/>
    </row>
    <row r="4" spans="1:7" s="1" customFormat="1" ht="27.75" customHeight="1" thickBot="1" x14ac:dyDescent="0.25">
      <c r="A4" s="67" t="s">
        <v>2</v>
      </c>
      <c r="B4" s="68"/>
      <c r="C4" s="59" t="s">
        <v>3</v>
      </c>
      <c r="D4" s="69"/>
      <c r="E4" s="60"/>
      <c r="F4" s="59" t="s">
        <v>4</v>
      </c>
      <c r="G4" s="60"/>
    </row>
    <row r="5" spans="1:7" s="1" customFormat="1" ht="73.5" customHeight="1" thickBot="1" x14ac:dyDescent="0.25">
      <c r="A5" s="44" t="s">
        <v>31</v>
      </c>
      <c r="B5" s="45"/>
      <c r="C5" s="46" t="s">
        <v>32</v>
      </c>
      <c r="D5" s="47"/>
      <c r="E5" s="48"/>
      <c r="F5" s="49" t="s">
        <v>33</v>
      </c>
      <c r="G5" s="50"/>
    </row>
    <row r="6" spans="1:7" ht="15.75" customHeight="1" x14ac:dyDescent="0.2">
      <c r="A6" s="51" t="s">
        <v>5</v>
      </c>
      <c r="B6" s="52"/>
      <c r="C6" s="55" t="s">
        <v>6</v>
      </c>
      <c r="D6" s="56"/>
      <c r="E6" s="57" t="s">
        <v>7</v>
      </c>
      <c r="F6" s="46" t="s">
        <v>8</v>
      </c>
      <c r="G6" s="48"/>
    </row>
    <row r="7" spans="1:7" ht="27.75" customHeight="1" thickBot="1" x14ac:dyDescent="0.25">
      <c r="A7" s="53"/>
      <c r="B7" s="54"/>
      <c r="C7" s="3" t="s">
        <v>9</v>
      </c>
      <c r="D7" s="4" t="s">
        <v>10</v>
      </c>
      <c r="E7" s="58"/>
      <c r="F7" s="59"/>
      <c r="G7" s="60"/>
    </row>
    <row r="8" spans="1:7" s="1" customFormat="1" ht="27" customHeight="1" x14ac:dyDescent="0.2">
      <c r="A8" s="75" t="s">
        <v>21</v>
      </c>
      <c r="B8" s="75" t="s">
        <v>41</v>
      </c>
      <c r="C8" s="77" t="s">
        <v>6</v>
      </c>
      <c r="D8" s="77"/>
      <c r="E8" s="75" t="s">
        <v>7</v>
      </c>
      <c r="F8" s="75" t="s">
        <v>11</v>
      </c>
      <c r="G8" s="75" t="s">
        <v>12</v>
      </c>
    </row>
    <row r="9" spans="1:7" s="1" customFormat="1" ht="17.25" customHeight="1" x14ac:dyDescent="0.2">
      <c r="A9" s="76"/>
      <c r="B9" s="76"/>
      <c r="C9" s="27" t="s">
        <v>9</v>
      </c>
      <c r="D9" s="27" t="s">
        <v>10</v>
      </c>
      <c r="E9" s="76"/>
      <c r="F9" s="76"/>
      <c r="G9" s="76"/>
    </row>
    <row r="10" spans="1:7" s="1" customFormat="1" ht="17.25" customHeight="1" x14ac:dyDescent="0.2">
      <c r="A10" s="26" t="s">
        <v>18</v>
      </c>
      <c r="B10" s="6" t="s">
        <v>15</v>
      </c>
      <c r="C10" s="8" t="s">
        <v>22</v>
      </c>
      <c r="D10" s="8"/>
      <c r="E10" s="22">
        <v>75</v>
      </c>
      <c r="F10" s="30">
        <v>0.04</v>
      </c>
      <c r="G10" s="27">
        <v>20</v>
      </c>
    </row>
    <row r="11" spans="1:7" s="1" customFormat="1" ht="17.25" customHeight="1" x14ac:dyDescent="0.2">
      <c r="A11" s="26" t="s">
        <v>19</v>
      </c>
      <c r="B11" s="6" t="s">
        <v>16</v>
      </c>
      <c r="C11" s="8" t="s">
        <v>22</v>
      </c>
      <c r="D11" s="8"/>
      <c r="E11" s="22">
        <v>75</v>
      </c>
      <c r="F11" s="24">
        <v>7000000</v>
      </c>
      <c r="G11" s="34">
        <f>+Ponderables!I7</f>
        <v>12.982857142857142</v>
      </c>
    </row>
    <row r="12" spans="1:7" s="1" customFormat="1" ht="17.25" customHeight="1" x14ac:dyDescent="0.2">
      <c r="A12" s="26" t="s">
        <v>20</v>
      </c>
      <c r="B12" s="6" t="s">
        <v>17</v>
      </c>
      <c r="C12" s="8" t="s">
        <v>22</v>
      </c>
      <c r="D12" s="8"/>
      <c r="E12" s="22">
        <v>75</v>
      </c>
      <c r="F12" s="30">
        <v>0.12</v>
      </c>
      <c r="G12" s="27">
        <v>20</v>
      </c>
    </row>
    <row r="13" spans="1:7" s="1" customFormat="1" ht="27" customHeight="1" x14ac:dyDescent="0.2">
      <c r="A13" s="75" t="s">
        <v>44</v>
      </c>
      <c r="B13" s="75" t="s">
        <v>42</v>
      </c>
      <c r="C13" s="77" t="s">
        <v>6</v>
      </c>
      <c r="D13" s="77"/>
      <c r="E13" s="75" t="s">
        <v>7</v>
      </c>
      <c r="F13" s="75" t="s">
        <v>11</v>
      </c>
      <c r="G13" s="77" t="s">
        <v>12</v>
      </c>
    </row>
    <row r="14" spans="1:7" s="1" customFormat="1" ht="17.25" customHeight="1" x14ac:dyDescent="0.2">
      <c r="A14" s="76"/>
      <c r="B14" s="76"/>
      <c r="C14" s="27" t="s">
        <v>9</v>
      </c>
      <c r="D14" s="27" t="s">
        <v>10</v>
      </c>
      <c r="E14" s="76"/>
      <c r="F14" s="76"/>
      <c r="G14" s="77"/>
    </row>
    <row r="15" spans="1:7" s="1" customFormat="1" ht="17.25" customHeight="1" x14ac:dyDescent="0.2">
      <c r="A15" s="26" t="s">
        <v>45</v>
      </c>
      <c r="B15" s="6" t="s">
        <v>46</v>
      </c>
      <c r="C15" s="8" t="s">
        <v>22</v>
      </c>
      <c r="D15" s="8"/>
      <c r="E15" s="22">
        <v>76</v>
      </c>
      <c r="F15" s="30">
        <v>0.105</v>
      </c>
      <c r="G15" s="34">
        <f>+(F15*20)/15%</f>
        <v>14.000000000000002</v>
      </c>
    </row>
    <row r="16" spans="1:7" s="1" customFormat="1" ht="17.25" customHeight="1" x14ac:dyDescent="0.2">
      <c r="A16" s="26" t="s">
        <v>48</v>
      </c>
      <c r="B16" s="6" t="s">
        <v>53</v>
      </c>
      <c r="C16" s="8" t="s">
        <v>22</v>
      </c>
      <c r="D16" s="8"/>
      <c r="E16" s="22">
        <v>76</v>
      </c>
      <c r="F16" s="24" t="s">
        <v>9</v>
      </c>
      <c r="G16" s="27">
        <v>5</v>
      </c>
    </row>
    <row r="17" spans="1:7" s="1" customFormat="1" ht="17.25" customHeight="1" x14ac:dyDescent="0.2">
      <c r="A17" s="26" t="s">
        <v>49</v>
      </c>
      <c r="B17" s="6" t="s">
        <v>47</v>
      </c>
      <c r="C17" s="8" t="s">
        <v>22</v>
      </c>
      <c r="D17" s="8"/>
      <c r="E17" s="22">
        <v>76</v>
      </c>
      <c r="F17" s="23" t="s">
        <v>59</v>
      </c>
      <c r="G17" s="27">
        <v>5</v>
      </c>
    </row>
    <row r="18" spans="1:7" s="1" customFormat="1" ht="27" customHeight="1" x14ac:dyDescent="0.2">
      <c r="A18" s="75" t="s">
        <v>50</v>
      </c>
      <c r="B18" s="75" t="s">
        <v>43</v>
      </c>
      <c r="C18" s="77" t="s">
        <v>6</v>
      </c>
      <c r="D18" s="77"/>
      <c r="E18" s="75" t="s">
        <v>7</v>
      </c>
      <c r="F18" s="75" t="s">
        <v>11</v>
      </c>
      <c r="G18" s="77" t="s">
        <v>12</v>
      </c>
    </row>
    <row r="19" spans="1:7" s="1" customFormat="1" ht="17.25" customHeight="1" x14ac:dyDescent="0.2">
      <c r="A19" s="76"/>
      <c r="B19" s="76"/>
      <c r="C19" s="27" t="s">
        <v>9</v>
      </c>
      <c r="D19" s="27" t="s">
        <v>10</v>
      </c>
      <c r="E19" s="76"/>
      <c r="F19" s="76"/>
      <c r="G19" s="77"/>
    </row>
    <row r="20" spans="1:7" s="1" customFormat="1" ht="17.25" customHeight="1" x14ac:dyDescent="0.2">
      <c r="A20" s="26" t="s">
        <v>51</v>
      </c>
      <c r="B20" s="6" t="s">
        <v>54</v>
      </c>
      <c r="C20" s="8" t="s">
        <v>22</v>
      </c>
      <c r="D20" s="8"/>
      <c r="E20" s="22">
        <v>81</v>
      </c>
      <c r="F20" s="23"/>
      <c r="G20" s="27">
        <v>10</v>
      </c>
    </row>
    <row r="21" spans="1:7" s="1" customFormat="1" ht="17.25" customHeight="1" x14ac:dyDescent="0.2">
      <c r="A21" s="26" t="s">
        <v>52</v>
      </c>
      <c r="B21" s="6" t="s">
        <v>55</v>
      </c>
      <c r="C21" s="8" t="s">
        <v>22</v>
      </c>
      <c r="D21" s="8"/>
      <c r="E21" s="22">
        <v>81</v>
      </c>
      <c r="F21" s="24"/>
      <c r="G21" s="27">
        <v>5</v>
      </c>
    </row>
    <row r="22" spans="1:7" s="1" customFormat="1" ht="33" customHeight="1" x14ac:dyDescent="0.2">
      <c r="A22" s="61" t="s">
        <v>13</v>
      </c>
      <c r="B22" s="62"/>
      <c r="C22" s="62"/>
      <c r="D22" s="62"/>
      <c r="E22" s="62"/>
      <c r="F22" s="63"/>
      <c r="G22" s="43">
        <f>+SUM(G10:G12,G15:G17,G20)</f>
        <v>86.982857142857142</v>
      </c>
    </row>
    <row r="23" spans="1:7" s="1" customFormat="1" ht="48.95" customHeight="1" x14ac:dyDescent="0.2">
      <c r="A23" s="70" t="s">
        <v>37</v>
      </c>
      <c r="B23" s="71"/>
      <c r="C23" s="72" t="s">
        <v>14</v>
      </c>
      <c r="D23" s="73"/>
      <c r="E23" s="73"/>
      <c r="F23" s="73"/>
      <c r="G23" s="74"/>
    </row>
    <row r="24" spans="1:7" s="1" customFormat="1" ht="42.95" customHeight="1" x14ac:dyDescent="0.2">
      <c r="A24" s="70" t="s">
        <v>38</v>
      </c>
      <c r="B24" s="71"/>
      <c r="C24" s="72" t="s">
        <v>14</v>
      </c>
      <c r="D24" s="73"/>
      <c r="E24" s="73"/>
      <c r="F24" s="73"/>
      <c r="G24" s="74"/>
    </row>
    <row r="25" spans="1:7" s="1" customFormat="1" ht="41.45" customHeight="1" x14ac:dyDescent="0.2">
      <c r="A25" s="70" t="s">
        <v>39</v>
      </c>
      <c r="B25" s="71"/>
      <c r="C25" s="72" t="s">
        <v>14</v>
      </c>
      <c r="D25" s="73"/>
      <c r="E25" s="73"/>
      <c r="F25" s="73"/>
      <c r="G25" s="74"/>
    </row>
    <row r="26" spans="1:7" s="1" customFormat="1" ht="41.45" customHeight="1" x14ac:dyDescent="0.2">
      <c r="A26" s="70" t="s">
        <v>40</v>
      </c>
      <c r="B26" s="71"/>
      <c r="C26" s="72" t="s">
        <v>14</v>
      </c>
      <c r="D26" s="73"/>
      <c r="E26" s="73"/>
      <c r="F26" s="73"/>
      <c r="G26" s="74"/>
    </row>
    <row r="27" spans="1:7" s="1" customFormat="1" ht="117" customHeight="1" x14ac:dyDescent="0.2">
      <c r="A27" s="18"/>
      <c r="B27" s="18"/>
      <c r="C27" s="21"/>
      <c r="D27" s="21"/>
      <c r="E27" s="21"/>
      <c r="F27" s="21"/>
      <c r="G27" s="28"/>
    </row>
    <row r="28" spans="1:7" s="1" customFormat="1" ht="33" customHeight="1" x14ac:dyDescent="0.2">
      <c r="A28" s="61" t="s">
        <v>56</v>
      </c>
      <c r="B28" s="62"/>
      <c r="C28" s="62"/>
      <c r="D28" s="62"/>
      <c r="E28" s="62"/>
      <c r="F28" s="62"/>
      <c r="G28" s="63"/>
    </row>
    <row r="29" spans="1:7" s="1" customFormat="1" ht="33" customHeight="1" x14ac:dyDescent="0.2">
      <c r="A29" s="19"/>
      <c r="B29" s="20" t="s">
        <v>57</v>
      </c>
      <c r="C29" s="62" t="s">
        <v>62</v>
      </c>
      <c r="D29" s="62"/>
      <c r="E29" s="62"/>
      <c r="F29" s="62"/>
      <c r="G29" s="63"/>
    </row>
    <row r="30" spans="1:7" s="1" customFormat="1" x14ac:dyDescent="0.2">
      <c r="A30" s="75" t="s">
        <v>49</v>
      </c>
      <c r="B30" s="75" t="s">
        <v>47</v>
      </c>
      <c r="C30" s="77" t="s">
        <v>6</v>
      </c>
      <c r="D30" s="77"/>
      <c r="E30" s="75" t="s">
        <v>7</v>
      </c>
      <c r="F30" s="75" t="s">
        <v>11</v>
      </c>
      <c r="G30" s="75" t="s">
        <v>12</v>
      </c>
    </row>
    <row r="31" spans="1:7" s="1" customFormat="1" x14ac:dyDescent="0.2">
      <c r="A31" s="76"/>
      <c r="B31" s="76"/>
      <c r="C31" s="27" t="s">
        <v>9</v>
      </c>
      <c r="D31" s="27" t="s">
        <v>10</v>
      </c>
      <c r="E31" s="76"/>
      <c r="F31" s="76"/>
      <c r="G31" s="76"/>
    </row>
    <row r="32" spans="1:7" s="1" customFormat="1" x14ac:dyDescent="0.2">
      <c r="A32" s="25"/>
      <c r="B32" s="11" t="s">
        <v>65</v>
      </c>
      <c r="C32" s="7" t="s">
        <v>22</v>
      </c>
      <c r="D32" s="7"/>
      <c r="E32" s="12" t="s">
        <v>35</v>
      </c>
      <c r="F32" s="29"/>
      <c r="G32" s="29"/>
    </row>
    <row r="33" spans="1:7" ht="32.25" customHeight="1" x14ac:dyDescent="0.2">
      <c r="A33" s="25"/>
      <c r="B33" s="11" t="s">
        <v>66</v>
      </c>
      <c r="C33" s="7" t="s">
        <v>22</v>
      </c>
      <c r="D33" s="7"/>
      <c r="E33" s="12" t="s">
        <v>35</v>
      </c>
      <c r="F33" s="29"/>
      <c r="G33" s="29"/>
    </row>
    <row r="34" spans="1:7" s="1" customFormat="1" ht="33" customHeight="1" x14ac:dyDescent="0.2">
      <c r="A34" s="19"/>
      <c r="B34" s="20" t="s">
        <v>58</v>
      </c>
      <c r="C34" s="62" t="s">
        <v>75</v>
      </c>
      <c r="D34" s="62"/>
      <c r="E34" s="62"/>
      <c r="F34" s="62"/>
      <c r="G34" s="63"/>
    </row>
    <row r="35" spans="1:7" ht="25.5" customHeight="1" x14ac:dyDescent="0.2">
      <c r="A35" s="75" t="s">
        <v>49</v>
      </c>
      <c r="B35" s="75" t="s">
        <v>47</v>
      </c>
      <c r="C35" s="77" t="s">
        <v>6</v>
      </c>
      <c r="D35" s="77"/>
      <c r="E35" s="75" t="s">
        <v>7</v>
      </c>
      <c r="F35" s="75" t="s">
        <v>11</v>
      </c>
      <c r="G35" s="75" t="s">
        <v>12</v>
      </c>
    </row>
    <row r="36" spans="1:7" x14ac:dyDescent="0.2">
      <c r="A36" s="76"/>
      <c r="B36" s="76"/>
      <c r="C36" s="27" t="s">
        <v>9</v>
      </c>
      <c r="D36" s="27" t="s">
        <v>10</v>
      </c>
      <c r="E36" s="76"/>
      <c r="F36" s="76"/>
      <c r="G36" s="76"/>
    </row>
    <row r="37" spans="1:7" x14ac:dyDescent="0.2">
      <c r="A37" s="25"/>
      <c r="B37" s="11" t="s">
        <v>65</v>
      </c>
      <c r="C37" s="7" t="s">
        <v>22</v>
      </c>
      <c r="D37" s="7"/>
      <c r="E37" s="12" t="s">
        <v>34</v>
      </c>
      <c r="F37" s="29"/>
      <c r="G37" s="29"/>
    </row>
    <row r="38" spans="1:7" ht="28.5" x14ac:dyDescent="0.2">
      <c r="A38" s="27"/>
      <c r="B38" s="9" t="s">
        <v>66</v>
      </c>
      <c r="C38" s="7" t="s">
        <v>22</v>
      </c>
      <c r="D38" s="7"/>
      <c r="E38" s="7" t="s">
        <v>34</v>
      </c>
      <c r="F38" s="10"/>
      <c r="G38" s="10"/>
    </row>
    <row r="40" spans="1:7" x14ac:dyDescent="0.2">
      <c r="A40" s="61" t="s">
        <v>64</v>
      </c>
      <c r="B40" s="62"/>
      <c r="C40" s="62"/>
      <c r="D40" s="62"/>
      <c r="E40" s="62"/>
      <c r="F40" s="62"/>
      <c r="G40" s="63"/>
    </row>
    <row r="41" spans="1:7" x14ac:dyDescent="0.2">
      <c r="A41" s="75" t="s">
        <v>49</v>
      </c>
      <c r="B41" s="75" t="s">
        <v>47</v>
      </c>
      <c r="C41" s="77" t="s">
        <v>6</v>
      </c>
      <c r="D41" s="77"/>
      <c r="E41" s="75" t="s">
        <v>7</v>
      </c>
      <c r="F41" s="75" t="s">
        <v>11</v>
      </c>
      <c r="G41" s="75" t="s">
        <v>12</v>
      </c>
    </row>
    <row r="42" spans="1:7" x14ac:dyDescent="0.2">
      <c r="A42" s="76"/>
      <c r="B42" s="76"/>
      <c r="C42" s="27" t="s">
        <v>9</v>
      </c>
      <c r="D42" s="27" t="s">
        <v>10</v>
      </c>
      <c r="E42" s="76"/>
      <c r="F42" s="76"/>
      <c r="G42" s="76"/>
    </row>
    <row r="43" spans="1:7" ht="57" x14ac:dyDescent="0.2">
      <c r="A43" s="27"/>
      <c r="B43" s="9" t="s">
        <v>67</v>
      </c>
      <c r="C43" s="7" t="s">
        <v>22</v>
      </c>
      <c r="D43" s="7"/>
      <c r="E43" s="7" t="s">
        <v>77</v>
      </c>
      <c r="F43" s="10"/>
      <c r="G43" s="10"/>
    </row>
    <row r="44" spans="1:7" ht="28.5" x14ac:dyDescent="0.2">
      <c r="A44" s="27"/>
      <c r="B44" s="9" t="s">
        <v>68</v>
      </c>
      <c r="C44" s="7"/>
      <c r="D44" s="7"/>
      <c r="E44" s="7"/>
      <c r="F44" s="10" t="s">
        <v>23</v>
      </c>
      <c r="G44" s="10"/>
    </row>
  </sheetData>
  <mergeCells count="62">
    <mergeCell ref="A40:G40"/>
    <mergeCell ref="A25:B25"/>
    <mergeCell ref="C25:G25"/>
    <mergeCell ref="A26:B26"/>
    <mergeCell ref="C26:G26"/>
    <mergeCell ref="E30:E31"/>
    <mergeCell ref="F30:F31"/>
    <mergeCell ref="G30:G31"/>
    <mergeCell ref="C34:G34"/>
    <mergeCell ref="A35:A36"/>
    <mergeCell ref="B35:B36"/>
    <mergeCell ref="C35:D35"/>
    <mergeCell ref="E35:E36"/>
    <mergeCell ref="F35:F36"/>
    <mergeCell ref="G35:G36"/>
    <mergeCell ref="A22:F22"/>
    <mergeCell ref="A23:B23"/>
    <mergeCell ref="C23:G23"/>
    <mergeCell ref="A24:B24"/>
    <mergeCell ref="C24:G24"/>
    <mergeCell ref="A41:A42"/>
    <mergeCell ref="B41:B42"/>
    <mergeCell ref="C41:D41"/>
    <mergeCell ref="E41:E42"/>
    <mergeCell ref="F41:F42"/>
    <mergeCell ref="G41:G42"/>
    <mergeCell ref="A8:A9"/>
    <mergeCell ref="B8:B9"/>
    <mergeCell ref="C8:D8"/>
    <mergeCell ref="E8:E9"/>
    <mergeCell ref="F8:F9"/>
    <mergeCell ref="G8:G9"/>
    <mergeCell ref="A18:A19"/>
    <mergeCell ref="B18:B19"/>
    <mergeCell ref="C18:D18"/>
    <mergeCell ref="E18:E19"/>
    <mergeCell ref="A28:G28"/>
    <mergeCell ref="C29:G29"/>
    <mergeCell ref="A30:A31"/>
    <mergeCell ref="B30:B31"/>
    <mergeCell ref="C30:D30"/>
    <mergeCell ref="F18:F19"/>
    <mergeCell ref="G18:G19"/>
    <mergeCell ref="A13:A14"/>
    <mergeCell ref="B13:B14"/>
    <mergeCell ref="C13:D13"/>
    <mergeCell ref="E13:E14"/>
    <mergeCell ref="F13:F14"/>
    <mergeCell ref="G13:G14"/>
    <mergeCell ref="A5:B5"/>
    <mergeCell ref="C5:E5"/>
    <mergeCell ref="F5:G5"/>
    <mergeCell ref="A6:B7"/>
    <mergeCell ref="C6:D6"/>
    <mergeCell ref="E6:E7"/>
    <mergeCell ref="F6:G7"/>
    <mergeCell ref="A1:G1"/>
    <mergeCell ref="A2:G2"/>
    <mergeCell ref="A3:G3"/>
    <mergeCell ref="A4:B4"/>
    <mergeCell ref="C4:E4"/>
    <mergeCell ref="F4:G4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2B98-916F-4C0E-BC52-99FD8BF9A9F6}">
  <dimension ref="C2:J13"/>
  <sheetViews>
    <sheetView showGridLines="0" workbookViewId="0">
      <selection activeCell="J13" sqref="J13"/>
    </sheetView>
  </sheetViews>
  <sheetFormatPr baseColWidth="10" defaultRowHeight="15" x14ac:dyDescent="0.25"/>
  <cols>
    <col min="3" max="3" width="42.85546875" bestFit="1" customWidth="1"/>
    <col min="4" max="4" width="28" customWidth="1"/>
    <col min="8" max="8" width="15.5703125" bestFit="1" customWidth="1"/>
    <col min="9" max="9" width="14.42578125" bestFit="1" customWidth="1"/>
    <col min="10" max="10" width="15.42578125" customWidth="1"/>
  </cols>
  <sheetData>
    <row r="2" spans="3:10" x14ac:dyDescent="0.25">
      <c r="C2" s="35" t="s">
        <v>78</v>
      </c>
      <c r="D2" s="35" t="s">
        <v>79</v>
      </c>
      <c r="E2" s="35" t="s">
        <v>80</v>
      </c>
    </row>
    <row r="3" spans="3:10" x14ac:dyDescent="0.25">
      <c r="C3" s="35" t="s">
        <v>81</v>
      </c>
      <c r="D3" s="36"/>
      <c r="E3" s="36"/>
    </row>
    <row r="4" spans="3:10" ht="30" x14ac:dyDescent="0.25">
      <c r="C4" s="37" t="s">
        <v>82</v>
      </c>
      <c r="D4" s="38">
        <v>20</v>
      </c>
      <c r="E4" s="78">
        <v>60</v>
      </c>
    </row>
    <row r="5" spans="3:10" x14ac:dyDescent="0.25">
      <c r="C5" s="36" t="s">
        <v>83</v>
      </c>
      <c r="D5" s="38">
        <v>20</v>
      </c>
      <c r="E5" s="78"/>
      <c r="H5" s="79" t="s">
        <v>95</v>
      </c>
      <c r="I5" s="79"/>
      <c r="J5" s="79"/>
    </row>
    <row r="6" spans="3:10" x14ac:dyDescent="0.25">
      <c r="C6" s="36" t="s">
        <v>84</v>
      </c>
      <c r="D6" s="38">
        <v>20</v>
      </c>
      <c r="E6" s="78"/>
      <c r="H6" s="41">
        <v>4544000</v>
      </c>
      <c r="I6" s="42">
        <v>20</v>
      </c>
      <c r="J6" s="36" t="s">
        <v>94</v>
      </c>
    </row>
    <row r="7" spans="3:10" x14ac:dyDescent="0.25">
      <c r="C7" s="35" t="s">
        <v>85</v>
      </c>
      <c r="D7" s="38"/>
      <c r="E7" s="36"/>
      <c r="H7" s="41">
        <v>7000000</v>
      </c>
      <c r="I7" s="42">
        <f>+(H6*I6)/H7</f>
        <v>12.982857142857142</v>
      </c>
      <c r="J7" s="36" t="s">
        <v>93</v>
      </c>
    </row>
    <row r="8" spans="3:10" x14ac:dyDescent="0.25">
      <c r="C8" s="36" t="s">
        <v>86</v>
      </c>
      <c r="D8" s="38">
        <v>20</v>
      </c>
      <c r="E8" s="78">
        <v>30</v>
      </c>
      <c r="H8" s="41">
        <v>14841024</v>
      </c>
      <c r="I8" s="42">
        <f>+(H6*I6)/H8</f>
        <v>6.1235666757226452</v>
      </c>
      <c r="J8" s="36" t="s">
        <v>92</v>
      </c>
    </row>
    <row r="9" spans="3:10" x14ac:dyDescent="0.25">
      <c r="C9" s="36" t="s">
        <v>87</v>
      </c>
      <c r="D9" s="38">
        <v>5</v>
      </c>
      <c r="E9" s="78"/>
    </row>
    <row r="10" spans="3:10" ht="30" x14ac:dyDescent="0.25">
      <c r="C10" s="37" t="s">
        <v>88</v>
      </c>
      <c r="D10" s="38">
        <v>5</v>
      </c>
      <c r="E10" s="78"/>
      <c r="H10" s="39"/>
    </row>
    <row r="11" spans="3:10" x14ac:dyDescent="0.25">
      <c r="C11" s="35" t="s">
        <v>89</v>
      </c>
      <c r="D11" s="38"/>
      <c r="E11" s="36"/>
    </row>
    <row r="12" spans="3:10" x14ac:dyDescent="0.25">
      <c r="C12" s="36" t="s">
        <v>90</v>
      </c>
      <c r="D12" s="38">
        <v>10</v>
      </c>
      <c r="E12" s="78">
        <v>10</v>
      </c>
    </row>
    <row r="13" spans="3:10" ht="30" x14ac:dyDescent="0.25">
      <c r="C13" s="37" t="s">
        <v>91</v>
      </c>
      <c r="D13" s="38">
        <v>5</v>
      </c>
      <c r="E13" s="78"/>
    </row>
  </sheetData>
  <mergeCells count="4">
    <mergeCell ref="E4:E6"/>
    <mergeCell ref="E8:E10"/>
    <mergeCell ref="E12:E13"/>
    <mergeCell ref="H5:J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4CD9AE-5638-449D-BE06-C3221F56F662}">
  <ds:schemaRefs>
    <ds:schemaRef ds:uri="18531c6f-1c9a-4946-9e7b-4ea6bf4e2d8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86ac4d5-c9b9-4575-8bc8-ac35a6241bf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EC8DF9-D177-4BF1-AB53-5E814C82A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c4d5-c9b9-4575-8bc8-ac35a6241bf0"/>
    <ds:schemaRef ds:uri="18531c6f-1c9a-4946-9e7b-4ea6bf4e2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5E8042-FC5B-478B-B269-B515DFB97A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UT Grupo Zea Colpensiones</vt:lpstr>
      <vt:lpstr>Union Temporal Medios - 2019</vt:lpstr>
      <vt:lpstr>Sintonizar Medios</vt:lpstr>
      <vt:lpstr>Ponderables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Herrera Torres</dc:creator>
  <cp:lastModifiedBy>Johana Patricia</cp:lastModifiedBy>
  <dcterms:created xsi:type="dcterms:W3CDTF">2019-09-05T21:02:32Z</dcterms:created>
  <dcterms:modified xsi:type="dcterms:W3CDTF">2019-09-16T22:40:50Z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